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3020" windowHeight="7650" activeTab="0"/>
  </bookViews>
  <sheets>
    <sheet name="Лист1" sheetId="1" r:id="rId1"/>
    <sheet name="Лист2" sheetId="2" r:id="rId2"/>
  </sheets>
  <definedNames>
    <definedName name="_xlnm.Print_Area" localSheetId="0">'Лист1'!$B$1:$D$49</definedName>
  </definedNames>
  <calcPr fullCalcOnLoad="1"/>
</workbook>
</file>

<file path=xl/sharedStrings.xml><?xml version="1.0" encoding="utf-8"?>
<sst xmlns="http://schemas.openxmlformats.org/spreadsheetml/2006/main" count="98" uniqueCount="76">
  <si>
    <t>2 00 00000 00 0000 000</t>
  </si>
  <si>
    <t>БЕЗВОЗМЕЗДНЫЕ ПОСТУПЛЕНИЯ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</si>
  <si>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осуществлению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</si>
  <si>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Субвенции бюджетам муниципальных районов и городских округов Смоленской области из областного бюджета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</si>
  <si>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выплате компенсации части платы, взимаемой с родителей или законных представителей за содержание ребенка (присмотр и уход за ребенком) в муниципальных образовательных учреждениях, а также в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</si>
  <si>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назначению и выплате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учреждениях</t>
  </si>
  <si>
    <t>Субвенции, предоставляемые бюджетам муниципальных районов и 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назначению и выплате ежемесячных денежных средств на содержание ребенка, находящегося под опекой (попечительством)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</si>
  <si>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государственных полномочий по организации и осуществлению деятельности по опеке и попечительству в соответствии с областным законом от 31 января 2008 года № 7-з "О наделении органов местного самоуправления муниципальных районов и городских округов Смоленской области государственными полномочиями по организации и осуществлению деятельности по опеке и попечительству"</t>
  </si>
  <si>
    <t>Субвенции, предоставляемые бюджетам муниципальных районов и городских округов Смоленской области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</si>
  <si>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Субсидия по выравниванию уровня бюджетной обеспеченности поселений </t>
  </si>
  <si>
    <t>2 02 00000 00 0000 000</t>
  </si>
  <si>
    <t>БЕЗВОЗМЕЗДНЫЕ ПОСТУПЛЕНИЯ ОТ ДРУГИХ БЮДЖЕТОВ БЮДЖЕТНОЙ СИСТЕМЫ РОССИЙСКОЙ ФЕДЕРАЦИИ</t>
  </si>
  <si>
    <t>Код</t>
  </si>
  <si>
    <t>Наименование кода дохода бюджета</t>
  </si>
  <si>
    <t>Сумма</t>
  </si>
  <si>
    <t>Субвенции бюджетам муниципальных районов Смоленской области, бюджетам городских округов Смоленской области на содержание ребенка, переданного на воспитание в приемную семью,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 причитающегося приемным родителям, денежных средств на содержание ребенка, переданного на воспитание в приемную семью"</t>
  </si>
  <si>
    <t>Субвенции на осуществление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 и определению перечня 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"Об административных правонарушениях на территории Смоленской области", в соответствии с областным законом от 29 апреля 2006 года №43-з "О наделении органов местного самоуправления муниципальных районов и городских округов Смоленской области государственными полномочиями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области", и определению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от административных правонарушениях, предусмотренных областным законом "Об административных правонарушениях на территории Смоленской области"</t>
  </si>
  <si>
    <t>Субвенции бюджетам муниципальных районов Смоленской области, бюджетам городских округов Смоленской области из областного бюджета на осуществление органами местного самоуправления отдельных государственных полномочий на  государственную регистрацию актов гражданского состояния</t>
  </si>
  <si>
    <t xml:space="preserve">Субвенции бюджетам муниципальных районов Смоленской области, бюджетам городских округов Смоленской области на осуществление государственных полномочий по созданию и организации деятельности комиссий по делам несовершеннолетних и защите их прав в муниципальных районах Смоленской области в соответствии с областным законом от 31 марта 2008 года № 24-з "О наделении органов местного самоуправления муниципальных районов и городских округов Смоленской области, государственными полномочиями по созданию и организации деятельности по делам несовершеннолетних и их прав" </t>
  </si>
  <si>
    <t>Субвенций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</si>
  <si>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субъектов Российской Федерации и муниципальных образований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</si>
  <si>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выплате вознаграждения, причитающегося приемным родителям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вознаграждения, причитающегося приемным родителям"</t>
  </si>
  <si>
    <t xml:space="preserve">Субвенция  на осуществление полномочий органов государственной власти Смоленской области по расчету и предоставлению дотаций бюджетам поселений 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</si>
  <si>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</si>
  <si>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</si>
  <si>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</si>
  <si>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</si>
  <si>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2 02 04041 05 0000 151</t>
  </si>
  <si>
    <t>Прогнозируемые безвозмездные поступления в бюджет муниципального образования "Вяземский район" Смоленской области на 2017 год</t>
  </si>
  <si>
    <t>2 02 40014 05 0000 151</t>
  </si>
  <si>
    <t>2 02 40000 00 0000 151</t>
  </si>
  <si>
    <t>2 02 29999 05 0000 151</t>
  </si>
  <si>
    <t>2 02 20000 00 0000 151</t>
  </si>
  <si>
    <t>Иные межбюджетные трансферты</t>
  </si>
  <si>
    <t>2 02 35082 05 0000 151</t>
  </si>
  <si>
    <t>2 02 30024 05 0000 151</t>
  </si>
  <si>
    <t>2 02 30024 05 000 151</t>
  </si>
  <si>
    <t>2 02 35930 05 0000 151</t>
  </si>
  <si>
    <t>2 02 30000 00 0000 151</t>
  </si>
  <si>
    <t>Дотации бюджетам муниципальных районов на поддержку мер по обеспечению сбалансированности бюджетов</t>
  </si>
  <si>
    <t>2 02 10000 00 0000 151</t>
  </si>
  <si>
    <t>Дотации бюджетам бюджетной системы Российской Федерации</t>
  </si>
  <si>
    <t xml:space="preserve">   2  02 15002 05 0000 151</t>
  </si>
  <si>
    <t>Субсидии бюджетам бюджетной системы Российской Федерации (межбюджетные субсидии)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</si>
  <si>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</si>
  <si>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</si>
  <si>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</si>
  <si>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</si>
  <si>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муниципальным районам из резервного фонда Администрации Смоленской области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</si>
  <si>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</t>
  </si>
  <si>
    <t xml:space="preserve">2 02 20051 05 0000 151 </t>
  </si>
  <si>
    <t xml:space="preserve">Субсидии муниципальным районам на предоставление молодым семьям социальных выплат на приобретение жилого помещения или создание объекта индивидуального жилищного строительства </t>
  </si>
  <si>
    <t>2 04 00000 00 0000 180</t>
  </si>
  <si>
    <t xml:space="preserve">Безвозмездные поступления от негосударственных организаций 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</si>
  <si>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</si>
  <si>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</si>
  <si>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 xml:space="preserve">2 02 25558 05 0000 151 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</si>
  <si>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</si>
  <si>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муниципальных районов на организацию отдыха детей в лагерях дневного пребывания в каникулярное время</t>
  </si>
  <si>
    <t>2 02 25027 05 0000 151</t>
  </si>
  <si>
    <t>Субсидии  на мероприятия мероприятий государственной программы Российской Федерации «Доступная среда» на 2011 - 2020 годы</t>
  </si>
  <si>
    <t>Субсидии на организацию отдыха детей в загородных детских оздоровительных лагерях в каникулярное время</t>
  </si>
  <si>
    <t>тыс.руб.</t>
  </si>
  <si>
    <t xml:space="preserve">2 02 25519 05 0000 151 </t>
  </si>
  <si>
    <t>Прочие безвозмездные поступления в бюджеты муниципальных районов</t>
  </si>
  <si>
    <t>2 07 05030 05 0000 180</t>
  </si>
  <si>
    <t>2 07 05000 05 0000 180</t>
  </si>
  <si>
    <t>2 07 00000 00 0000 000</t>
  </si>
  <si>
    <t>ПРОЧИЕ БЕЗВОЗМЕЗДНЫЕ ПОСТУПЛЕНИЯ</t>
  </si>
  <si>
    <t>Субсидия бюджетам муниципальных районов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</si>
  <si>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Субсидия бюджетам муниципальных районов на поддержку отрасли культуры 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</si>
  <si>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Субсидии муниципальным районам на 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</si>
  <si>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Субсидии муниципальным районам на проектирование, строительство, реконструкцию, капитальный ремонт и ремонт автомобильных дорог общего пользования местного значения </t>
  </si>
  <si>
    <t>Субсидии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</si>
  <si>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Субсидии на 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</si>
  <si>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Приложение № 8  к решению Вяземского районного Совета депутатов от 27.09.2017 № 129 "О внесении изменений в решение Вяземского районного Совета депутатов от  от 28.12.2016 № 115  «О бюджете муниципального образования «Вяземский район» Смоленской области на 2017 год  и на  плановый период 2018 и 2019 годов»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</si>
</sst>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00_р_._-;\-* #,##0.000_р_._-;_-* &quot;-&quot;??_р_._-;_-@_-"/>
    <numFmt numFmtId="174" formatCode="#,##0.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[$-FC19]d\ mmmm\ yyyy\ &quot;г.&quot;"/>
    <numFmt numFmtId="183" formatCode="_-* #,##0.00_р_._-;\-* #,##0.00_р_._-;_-* &quot;-&quot;?_р_._-;_-@_-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0&quot;р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4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54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0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55" fillId="0" borderId="11" xfId="0" applyFont="1" applyFill="1" applyBorder="1" applyAlignment="1">
      <alignment horizontal="left" vertical="center" wrapText="1"/>
    </xf>
    <xf numFmtId="49" fontId="55" fillId="0" borderId="11" xfId="55" applyNumberFormat="1" applyFont="1" applyFill="1" applyBorder="1" applyAlignment="1">
      <alignment horizontal="center" vertical="center" wrapText="1"/>
      <protection/>
    </xf>
    <xf numFmtId="0" fontId="55" fillId="0" borderId="11" xfId="55" applyFont="1" applyFill="1" applyBorder="1" applyAlignment="1">
      <alignment horizontal="justify" vertical="center" wrapText="1"/>
      <protection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justify" vertical="center" wrapText="1"/>
    </xf>
    <xf numFmtId="0" fontId="33" fillId="0" borderId="0" xfId="0" applyFont="1" applyFill="1" applyAlignment="1">
      <alignment/>
    </xf>
    <xf numFmtId="4" fontId="56" fillId="0" borderId="11" xfId="0" applyNumberFormat="1" applyFont="1" applyFill="1" applyBorder="1" applyAlignment="1">
      <alignment horizontal="right" vertical="center"/>
    </xf>
    <xf numFmtId="4" fontId="56" fillId="0" borderId="11" xfId="0" applyNumberFormat="1" applyFont="1" applyFill="1" applyBorder="1" applyAlignment="1">
      <alignment horizontal="right" vertical="center" wrapText="1"/>
    </xf>
    <xf numFmtId="174" fontId="56" fillId="0" borderId="11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justify" vertical="top" wrapText="1"/>
    </xf>
    <xf numFmtId="0" fontId="54" fillId="0" borderId="11" xfId="0" applyFont="1" applyBorder="1" applyAlignment="1">
      <alignment horizontal="justify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BreakPreview" zoomScale="90" zoomScaleSheetLayoutView="90" workbookViewId="0" topLeftCell="A1">
      <selection activeCell="C48" sqref="C48"/>
    </sheetView>
  </sheetViews>
  <sheetFormatPr defaultColWidth="9.140625" defaultRowHeight="15"/>
  <cols>
    <col min="1" max="1" width="9.140625" style="6" customWidth="1"/>
    <col min="2" max="2" width="31.140625" style="16" customWidth="1"/>
    <col min="3" max="3" width="76.28125" style="6" customWidth="1"/>
    <col min="4" max="4" width="32.421875" style="6" customWidth="1"/>
    <col min="5" max="5" width="17.7109375" style="45" customWidth="1"/>
    <col min="6" max="6" width="13.8515625" style="6" customWidth="1"/>
    <col min="7" max="7" width="9.140625" style="6" customWidth="1"/>
    <col min="8" max="8" width="14.8515625" style="6" customWidth="1"/>
    <col min="9" max="9" width="17.140625" style="6" customWidth="1"/>
    <col min="10" max="10" width="9.140625" style="6" customWidth="1"/>
    <col min="11" max="11" width="14.421875" style="6" customWidth="1"/>
    <col min="12" max="12" width="9.140625" style="6" customWidth="1"/>
    <col min="13" max="13" width="19.421875" style="6" customWidth="1"/>
    <col min="14" max="16384" width="9.140625" style="6" customWidth="1"/>
  </cols>
  <sheetData>
    <row r="1" ht="133.5" customHeight="1">
      <c r="D1" s="47" t="s">
        <v>75</v>
      </c>
    </row>
    <row r="2" spans="2:4" ht="52.5" customHeight="1">
      <c r="B2" s="46" t="s">
        <v>28</v>
      </c>
      <c r="C2" s="46"/>
      <c r="D2" s="46"/>
    </row>
    <row r="3" spans="2:4" ht="18.75">
      <c r="B3" s="17"/>
      <c r="C3" s="17"/>
      <c r="D3" s="18" t="s">
        <v>62</v>
      </c>
    </row>
    <row r="4" spans="2:4" ht="52.5" customHeight="1">
      <c r="B4" s="19" t="s">
        <v>12</v>
      </c>
      <c r="C4" s="19" t="s">
        <v>13</v>
      </c>
      <c r="D4" s="19" t="s">
        <v>14</v>
      </c>
    </row>
    <row r="5" spans="2:4" ht="15.75" customHeight="1">
      <c r="B5" s="20">
        <v>1</v>
      </c>
      <c r="C5" s="3">
        <v>2</v>
      </c>
      <c r="D5" s="3">
        <v>3</v>
      </c>
    </row>
    <row r="6" spans="2:5" ht="20.25" customHeight="1">
      <c r="B6" s="3" t="s">
        <v>0</v>
      </c>
      <c r="C6" s="3" t="s">
        <v>1</v>
      </c>
      <c r="D6" s="4">
        <f>D7+D48+D43+D45</f>
        <v>639541.9999999999</v>
      </c>
      <c r="E6" s="4"/>
    </row>
    <row r="7" spans="2:5" ht="31.5">
      <c r="B7" s="3" t="s">
        <v>10</v>
      </c>
      <c r="C7" s="21" t="s">
        <v>11</v>
      </c>
      <c r="D7" s="5">
        <f>D10+D27+D41+D8</f>
        <v>671298.8999999999</v>
      </c>
      <c r="E7" s="5"/>
    </row>
    <row r="8" spans="2:5" ht="24.75" customHeight="1">
      <c r="B8" s="22" t="s">
        <v>40</v>
      </c>
      <c r="C8" s="13" t="s">
        <v>41</v>
      </c>
      <c r="D8" s="5">
        <f>D9</f>
        <v>11023</v>
      </c>
      <c r="E8" s="5"/>
    </row>
    <row r="9" spans="1:4" ht="30">
      <c r="A9" s="6">
        <v>101</v>
      </c>
      <c r="B9" s="20" t="s">
        <v>42</v>
      </c>
      <c r="C9" s="14" t="s">
        <v>39</v>
      </c>
      <c r="D9" s="42">
        <v>11023</v>
      </c>
    </row>
    <row r="10" spans="2:5" ht="31.5">
      <c r="B10" s="22" t="s">
        <v>38</v>
      </c>
      <c r="C10" s="13" t="s">
        <v>20</v>
      </c>
      <c r="D10" s="23">
        <f>SUM(D11:D26)</f>
        <v>537853.2</v>
      </c>
      <c r="E10" s="23"/>
    </row>
    <row r="11" spans="1:4" ht="47.25">
      <c r="A11" s="6">
        <v>201</v>
      </c>
      <c r="B11" s="24" t="s">
        <v>35</v>
      </c>
      <c r="C11" s="2" t="s">
        <v>22</v>
      </c>
      <c r="D11" s="43">
        <v>6284.9</v>
      </c>
    </row>
    <row r="12" spans="1:4" ht="126">
      <c r="A12" s="6">
        <v>203</v>
      </c>
      <c r="B12" s="24" t="s">
        <v>35</v>
      </c>
      <c r="C12" s="2" t="s">
        <v>2</v>
      </c>
      <c r="D12" s="43">
        <v>7646.4</v>
      </c>
    </row>
    <row r="13" spans="1:4" ht="336" customHeight="1">
      <c r="A13" s="6">
        <v>204</v>
      </c>
      <c r="B13" s="24" t="s">
        <v>35</v>
      </c>
      <c r="C13" s="2" t="s">
        <v>16</v>
      </c>
      <c r="D13" s="43">
        <f>377</f>
        <v>377</v>
      </c>
    </row>
    <row r="14" spans="1:4" ht="94.5">
      <c r="A14" s="6">
        <v>205</v>
      </c>
      <c r="B14" s="24" t="s">
        <v>35</v>
      </c>
      <c r="C14" s="2" t="s">
        <v>6</v>
      </c>
      <c r="D14" s="43">
        <v>13576</v>
      </c>
    </row>
    <row r="15" spans="1:4" ht="141.75">
      <c r="A15" s="6">
        <v>206</v>
      </c>
      <c r="B15" s="24" t="s">
        <v>35</v>
      </c>
      <c r="C15" s="2" t="s">
        <v>5</v>
      </c>
      <c r="D15" s="42">
        <v>11.6</v>
      </c>
    </row>
    <row r="16" spans="1:4" ht="78.75">
      <c r="A16" s="6">
        <v>207</v>
      </c>
      <c r="B16" s="24" t="s">
        <v>35</v>
      </c>
      <c r="C16" s="27" t="s">
        <v>3</v>
      </c>
      <c r="D16" s="42">
        <f>4882</f>
        <v>4882</v>
      </c>
    </row>
    <row r="17" spans="1:4" ht="99.75" customHeight="1">
      <c r="A17" s="6">
        <v>208</v>
      </c>
      <c r="B17" s="24" t="s">
        <v>37</v>
      </c>
      <c r="C17" s="2" t="s">
        <v>17</v>
      </c>
      <c r="D17" s="44">
        <v>2771.4</v>
      </c>
    </row>
    <row r="18" spans="1:4" ht="141.75">
      <c r="A18" s="6">
        <v>210</v>
      </c>
      <c r="B18" s="24" t="s">
        <v>35</v>
      </c>
      <c r="C18" s="2" t="s">
        <v>4</v>
      </c>
      <c r="D18" s="43">
        <v>15334.1</v>
      </c>
    </row>
    <row r="19" spans="1:4" ht="110.25">
      <c r="A19" s="6">
        <v>211</v>
      </c>
      <c r="B19" s="24" t="s">
        <v>36</v>
      </c>
      <c r="C19" s="2" t="s">
        <v>19</v>
      </c>
      <c r="D19" s="43">
        <v>350705.2</v>
      </c>
    </row>
    <row r="20" spans="1:4" ht="141.75">
      <c r="A20" s="6">
        <v>212</v>
      </c>
      <c r="B20" s="24" t="s">
        <v>35</v>
      </c>
      <c r="C20" s="2" t="s">
        <v>8</v>
      </c>
      <c r="D20" s="43">
        <v>98806.6</v>
      </c>
    </row>
    <row r="21" spans="1:4" ht="141.75">
      <c r="A21" s="6">
        <v>214</v>
      </c>
      <c r="B21" s="24" t="s">
        <v>35</v>
      </c>
      <c r="C21" s="2" t="s">
        <v>15</v>
      </c>
      <c r="D21" s="43">
        <v>3227.9</v>
      </c>
    </row>
    <row r="22" spans="1:4" ht="141.75" customHeight="1">
      <c r="A22" s="6">
        <v>215</v>
      </c>
      <c r="B22" s="24" t="s">
        <v>35</v>
      </c>
      <c r="C22" s="2" t="s">
        <v>21</v>
      </c>
      <c r="D22" s="43">
        <v>1400.2</v>
      </c>
    </row>
    <row r="23" spans="1:4" ht="126">
      <c r="A23" s="6">
        <v>217</v>
      </c>
      <c r="B23" s="24" t="s">
        <v>35</v>
      </c>
      <c r="C23" s="2" t="s">
        <v>7</v>
      </c>
      <c r="D23" s="25">
        <f>4570.9</f>
        <v>4570.9</v>
      </c>
    </row>
    <row r="24" spans="1:4" ht="78.75">
      <c r="A24" s="6">
        <v>218</v>
      </c>
      <c r="B24" s="24" t="s">
        <v>35</v>
      </c>
      <c r="C24" s="2" t="s">
        <v>23</v>
      </c>
      <c r="D24" s="43">
        <f>23121-1033</f>
        <v>22088</v>
      </c>
    </row>
    <row r="25" spans="1:4" ht="78" customHeight="1">
      <c r="A25" s="6">
        <v>218</v>
      </c>
      <c r="B25" s="24" t="s">
        <v>34</v>
      </c>
      <c r="C25" s="2" t="s">
        <v>23</v>
      </c>
      <c r="D25" s="43">
        <f>5437</f>
        <v>5437</v>
      </c>
    </row>
    <row r="26" spans="1:4" ht="141.75">
      <c r="A26" s="6">
        <v>220</v>
      </c>
      <c r="B26" s="24" t="s">
        <v>35</v>
      </c>
      <c r="C26" s="2" t="s">
        <v>18</v>
      </c>
      <c r="D26" s="43">
        <f>734</f>
        <v>734</v>
      </c>
    </row>
    <row r="27" spans="2:5" ht="39" customHeight="1">
      <c r="B27" s="28" t="s">
        <v>32</v>
      </c>
      <c r="C27" s="29" t="s">
        <v>43</v>
      </c>
      <c r="D27" s="30">
        <f>SUM(D28:D40)</f>
        <v>116188.10000000002</v>
      </c>
      <c r="E27" s="30"/>
    </row>
    <row r="28" spans="1:4" ht="50.25" customHeight="1">
      <c r="A28" s="6">
        <v>301</v>
      </c>
      <c r="B28" s="24" t="s">
        <v>31</v>
      </c>
      <c r="C28" s="2" t="s">
        <v>9</v>
      </c>
      <c r="D28" s="43">
        <v>34712</v>
      </c>
    </row>
    <row r="29" spans="1:4" ht="51.75" customHeight="1">
      <c r="A29" s="6">
        <v>309</v>
      </c>
      <c r="B29" s="24" t="s">
        <v>50</v>
      </c>
      <c r="C29" s="2" t="s">
        <v>51</v>
      </c>
      <c r="D29" s="43">
        <v>13793.9</v>
      </c>
    </row>
    <row r="30" spans="1:4" ht="51.75" customHeight="1">
      <c r="A30" s="6">
        <v>321</v>
      </c>
      <c r="B30" s="24" t="s">
        <v>59</v>
      </c>
      <c r="C30" s="2" t="s">
        <v>60</v>
      </c>
      <c r="D30" s="43">
        <v>1559</v>
      </c>
    </row>
    <row r="31" spans="1:4" ht="51" customHeight="1">
      <c r="A31" s="6">
        <v>336</v>
      </c>
      <c r="B31" s="24" t="s">
        <v>31</v>
      </c>
      <c r="C31" s="2" t="s">
        <v>58</v>
      </c>
      <c r="D31" s="43">
        <f>1309.3</f>
        <v>1309.3</v>
      </c>
    </row>
    <row r="32" spans="1:4" ht="51" customHeight="1">
      <c r="A32" s="6">
        <v>337</v>
      </c>
      <c r="B32" s="24" t="s">
        <v>31</v>
      </c>
      <c r="C32" s="2" t="s">
        <v>61</v>
      </c>
      <c r="D32" s="43">
        <v>70.8</v>
      </c>
    </row>
    <row r="33" spans="1:4" ht="96" customHeight="1">
      <c r="A33" s="6">
        <v>345</v>
      </c>
      <c r="B33" s="24" t="s">
        <v>31</v>
      </c>
      <c r="C33" s="2" t="s">
        <v>71</v>
      </c>
      <c r="D33" s="43">
        <f>23849.5</f>
        <v>23849.5</v>
      </c>
    </row>
    <row r="34" spans="1:4" ht="50.25" customHeight="1">
      <c r="A34" s="6">
        <v>370</v>
      </c>
      <c r="B34" s="24" t="s">
        <v>31</v>
      </c>
      <c r="C34" s="2" t="s">
        <v>72</v>
      </c>
      <c r="D34" s="43">
        <f>3838.8</f>
        <v>3838.8</v>
      </c>
    </row>
    <row r="35" spans="1:4" ht="73.5" customHeight="1">
      <c r="A35" s="6">
        <v>375</v>
      </c>
      <c r="B35" s="24" t="s">
        <v>56</v>
      </c>
      <c r="C35" s="2" t="s">
        <v>57</v>
      </c>
      <c r="D35" s="43">
        <f>1952</f>
        <v>1952</v>
      </c>
    </row>
    <row r="36" spans="1:4" ht="94.5">
      <c r="A36" s="6">
        <v>378</v>
      </c>
      <c r="B36" s="24" t="s">
        <v>63</v>
      </c>
      <c r="C36" s="2" t="s">
        <v>70</v>
      </c>
      <c r="D36" s="43">
        <v>600</v>
      </c>
    </row>
    <row r="37" spans="1:4" ht="50.25" customHeight="1">
      <c r="A37" s="6">
        <v>378</v>
      </c>
      <c r="B37" s="24" t="s">
        <v>63</v>
      </c>
      <c r="C37" s="2" t="s">
        <v>69</v>
      </c>
      <c r="D37" s="43">
        <v>27.1</v>
      </c>
    </row>
    <row r="38" spans="1:4" ht="50.25" customHeight="1">
      <c r="A38" s="6">
        <v>380</v>
      </c>
      <c r="B38" s="24" t="s">
        <v>31</v>
      </c>
      <c r="C38" s="2" t="s">
        <v>73</v>
      </c>
      <c r="D38" s="43">
        <v>15274.8</v>
      </c>
    </row>
    <row r="39" spans="1:4" ht="72.75" customHeight="1">
      <c r="A39" s="6">
        <v>381</v>
      </c>
      <c r="B39" s="24" t="s">
        <v>31</v>
      </c>
      <c r="C39" s="48" t="s">
        <v>74</v>
      </c>
      <c r="D39" s="25">
        <v>3905.8</v>
      </c>
    </row>
    <row r="40" spans="1:11" ht="50.25" customHeight="1">
      <c r="A40" s="6">
        <v>99</v>
      </c>
      <c r="B40" s="24" t="s">
        <v>31</v>
      </c>
      <c r="C40" s="2" t="s">
        <v>48</v>
      </c>
      <c r="D40" s="43">
        <v>15295.1</v>
      </c>
      <c r="K40" s="26"/>
    </row>
    <row r="41" spans="2:5" ht="42.75" customHeight="1">
      <c r="B41" s="3" t="s">
        <v>30</v>
      </c>
      <c r="C41" s="3" t="s">
        <v>33</v>
      </c>
      <c r="D41" s="9">
        <f>SUM(D42:D42)</f>
        <v>6234.599999999999</v>
      </c>
      <c r="E41" s="9"/>
    </row>
    <row r="42" spans="2:4" ht="51.75" customHeight="1">
      <c r="B42" s="24" t="s">
        <v>29</v>
      </c>
      <c r="C42" s="2" t="s">
        <v>49</v>
      </c>
      <c r="D42" s="15">
        <f>4734.7-0.1+1500</f>
        <v>6234.599999999999</v>
      </c>
    </row>
    <row r="43" spans="2:5" ht="35.25" customHeight="1">
      <c r="B43" s="31" t="s">
        <v>52</v>
      </c>
      <c r="C43" s="32" t="s">
        <v>53</v>
      </c>
      <c r="D43" s="12">
        <f>D44</f>
        <v>713.5</v>
      </c>
      <c r="E43" s="12"/>
    </row>
    <row r="44" spans="2:4" ht="51.75" customHeight="1">
      <c r="B44" s="33" t="s">
        <v>54</v>
      </c>
      <c r="C44" s="34" t="s">
        <v>55</v>
      </c>
      <c r="D44" s="11">
        <f>713.5</f>
        <v>713.5</v>
      </c>
    </row>
    <row r="45" spans="2:5" s="35" customFormat="1" ht="51.75" customHeight="1">
      <c r="B45" s="31" t="s">
        <v>67</v>
      </c>
      <c r="C45" s="36" t="s">
        <v>68</v>
      </c>
      <c r="D45" s="12">
        <f>D46</f>
        <v>350</v>
      </c>
      <c r="E45" s="12"/>
    </row>
    <row r="46" spans="2:5" ht="51.75" customHeight="1">
      <c r="B46" s="33" t="s">
        <v>66</v>
      </c>
      <c r="C46" s="34" t="s">
        <v>64</v>
      </c>
      <c r="D46" s="11">
        <f>D47</f>
        <v>350</v>
      </c>
      <c r="E46" s="11"/>
    </row>
    <row r="47" spans="2:4" ht="51.75" customHeight="1">
      <c r="B47" s="33" t="s">
        <v>65</v>
      </c>
      <c r="C47" s="34" t="s">
        <v>64</v>
      </c>
      <c r="D47" s="11">
        <v>350</v>
      </c>
    </row>
    <row r="48" spans="2:5" ht="47.25">
      <c r="B48" s="37" t="s">
        <v>46</v>
      </c>
      <c r="C48" s="38" t="s">
        <v>47</v>
      </c>
      <c r="D48" s="10">
        <f>D49</f>
        <v>-32820.4</v>
      </c>
      <c r="E48" s="10"/>
    </row>
    <row r="49" spans="2:4" ht="47.25">
      <c r="B49" s="39" t="s">
        <v>44</v>
      </c>
      <c r="C49" s="40" t="s">
        <v>45</v>
      </c>
      <c r="D49" s="11">
        <f>-32820.4</f>
        <v>-32820.4</v>
      </c>
    </row>
    <row r="50" ht="15.75">
      <c r="C50" s="41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29.7109375" style="0" customWidth="1"/>
    <col min="2" max="2" width="81.00390625" style="0" customWidth="1"/>
  </cols>
  <sheetData>
    <row r="1" spans="1:4" ht="47.25">
      <c r="A1" s="1" t="s">
        <v>25</v>
      </c>
      <c r="B1" s="7" t="s">
        <v>24</v>
      </c>
      <c r="C1" s="8">
        <f>26.5</f>
        <v>26.5</v>
      </c>
      <c r="D1">
        <v>26450</v>
      </c>
    </row>
    <row r="2" spans="1:4" ht="63">
      <c r="A2" s="1" t="s">
        <v>27</v>
      </c>
      <c r="B2" s="7" t="s">
        <v>26</v>
      </c>
      <c r="C2" s="8">
        <f>68.5</f>
        <v>68.5</v>
      </c>
      <c r="D2">
        <v>68500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2017-10-03T07:25:16Z</dcterms:modified>
  <cp:category/>
  <cp:version/>
  <cp:contentType/>
  <cp:contentStatus/>
</cp:coreProperties>
</file>